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ГиДНГ\ПИСЬМА + ТЕНДЕРА\ТЕНДЕРА\Тендеры 2025\Бурение_2026-2028_ОРБ\ТД\Приложение №3\"/>
    </mc:Choice>
  </mc:AlternateContent>
  <xr:revisionPtr revIDLastSave="0" documentId="13_ncr:1_{05177856-52FB-4E9D-AE1E-5372C30A3938}" xr6:coauthVersionLast="36" xr6:coauthVersionMax="47" xr10:uidLastSave="{00000000-0000-0000-0000-000000000000}"/>
  <bookViews>
    <workbookView xWindow="28680" yWindow="-1095" windowWidth="29040" windowHeight="15720" tabRatio="691" xr2:uid="{E1D1D056-6250-4CC4-9629-E4EF7E9EA84E}"/>
  </bookViews>
  <sheets>
    <sheet name="Гпафик" sheetId="7" r:id="rId1"/>
    <sheet name="Конструкции скважин (типовые)" sheetId="4" r:id="rId2"/>
  </sheets>
  <definedNames>
    <definedName name="_Hlk82610653" localSheetId="1">'Конструкции скважин (типовые)'!#REF!</definedName>
    <definedName name="_Hlk89195285" localSheetId="1">'Конструкции скважин (типовые)'!#REF!</definedName>
    <definedName name="_xlnm._FilterDatabase" localSheetId="0" hidden="1">Гпафик!$A$7:$CC$10</definedName>
    <definedName name="_xlnm.Print_Area" localSheetId="0">Гпафик!$A$1:$V$10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4" l="1"/>
  <c r="I8" i="7"/>
  <c r="A9" i="7" l="1"/>
  <c r="A10" i="7" s="1"/>
  <c r="J8" i="7"/>
  <c r="L8" i="7" l="1"/>
  <c r="N8" i="7" s="1"/>
  <c r="E7" i="4"/>
  <c r="P8" i="7" l="1"/>
  <c r="R8" i="7" s="1"/>
  <c r="T8" i="7" s="1"/>
  <c r="G9" i="7" s="1"/>
  <c r="I9" i="7" s="1"/>
  <c r="J9" i="7" s="1"/>
  <c r="L9" i="7" s="1"/>
  <c r="N9" i="7" s="1"/>
  <c r="P9" i="7" s="1"/>
  <c r="R9" i="7" s="1"/>
  <c r="T9" i="7" s="1"/>
  <c r="G10" i="7" s="1"/>
  <c r="I10" i="7" s="1"/>
  <c r="J10" i="7" s="1"/>
  <c r="L10" i="7" s="1"/>
  <c r="N10" i="7" s="1"/>
  <c r="P10" i="7" s="1"/>
  <c r="R10" i="7" s="1"/>
  <c r="T10" i="7" s="1"/>
  <c r="G8" i="4"/>
  <c r="G9" i="4"/>
  <c r="G10" i="4"/>
  <c r="G7" i="4"/>
  <c r="C10" i="4"/>
  <c r="E10" i="4" s="1"/>
  <c r="C9" i="4"/>
  <c r="E9" i="4" s="1"/>
  <c r="C8" i="4"/>
  <c r="E8" i="4" s="1"/>
  <c r="E6" i="4" l="1"/>
</calcChain>
</file>

<file path=xl/sharedStrings.xml><?xml version="1.0" encoding="utf-8"?>
<sst xmlns="http://schemas.openxmlformats.org/spreadsheetml/2006/main" count="54" uniqueCount="36">
  <si>
    <t>Наименование колонн</t>
  </si>
  <si>
    <t>Высота подъема цемента за колонной, м</t>
  </si>
  <si>
    <t>Направление</t>
  </si>
  <si>
    <t>Кондуктор</t>
  </si>
  <si>
    <t>Техническая колонна</t>
  </si>
  <si>
    <t>Эксплуатационная колонна</t>
  </si>
  <si>
    <t>ННС (типовая конструкция скважины)</t>
  </si>
  <si>
    <t>Длинна участка, м</t>
  </si>
  <si>
    <t>Глубина спуска колонн  по стволу, м</t>
  </si>
  <si>
    <t>Диаметр ствола, 
мм</t>
  </si>
  <si>
    <t>Диаметр колонн, 
мм</t>
  </si>
  <si>
    <t>До устья</t>
  </si>
  <si>
    <t>Месторождение</t>
  </si>
  <si>
    <t>ННС</t>
  </si>
  <si>
    <t>Информация о типовых конструкциях скважин</t>
  </si>
  <si>
    <t>Интервал бурения, от
м</t>
  </si>
  <si>
    <t>Интервал бурения, до
м</t>
  </si>
  <si>
    <t>Ориентировочный график строительства скважин</t>
  </si>
  <si>
    <t>№</t>
  </si>
  <si>
    <t>Скв. №</t>
  </si>
  <si>
    <t>Мобилизация/передвижка</t>
  </si>
  <si>
    <t>Монтаж  БУ и ПНР</t>
  </si>
  <si>
    <t>N</t>
  </si>
  <si>
    <t>Бурение</t>
  </si>
  <si>
    <t xml:space="preserve">Демонтаж </t>
  </si>
  <si>
    <t>Перемещение БУ, м</t>
  </si>
  <si>
    <t>Геологическая нагрузка</t>
  </si>
  <si>
    <t>начало</t>
  </si>
  <si>
    <t>окончание</t>
  </si>
  <si>
    <t xml:space="preserve">Тип скважины:
</t>
  </si>
  <si>
    <t>Ориентир. проходка, 
м</t>
  </si>
  <si>
    <t>Длина гор. участка,
м</t>
  </si>
  <si>
    <t>до 30</t>
  </si>
  <si>
    <t>Емельяновского ЛУ (Мишаньковская структура) скв.:140,141,142</t>
  </si>
  <si>
    <t>Емельяновский ЛУ (Мишаньковская структура)</t>
  </si>
  <si>
    <r>
      <t xml:space="preserve">Предмет тендера: </t>
    </r>
    <r>
      <rPr>
        <b/>
        <sz val="24"/>
        <rFont val="Times New Roman"/>
        <family val="1"/>
        <charset val="204"/>
      </rPr>
      <t>Бурение скважин для предприятий Оренбургского блока в 2026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</si>
</sst>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3" x14ac:knownFonts="1">
    <font>
      <sz val="11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24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2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4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6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</cellStyleXfs>
  <cellXfs count="95">
    <xf numFmtId="0" fontId="0" fillId="0" borderId="0" xfId="0"/>
    <xf numFmtId="2" fontId="8" fillId="0" borderId="0" xfId="0" applyNumberFormat="1" applyFont="1" applyAlignment="1">
      <alignment horizontal="centerContinuous"/>
    </xf>
    <xf numFmtId="2" fontId="9" fillId="0" borderId="0" xfId="0" applyNumberFormat="1" applyFont="1" applyAlignment="1">
      <alignment horizontal="centerContinuous"/>
    </xf>
    <xf numFmtId="2" fontId="9" fillId="0" borderId="0" xfId="0" applyNumberFormat="1" applyFont="1" applyAlignment="1">
      <alignment horizontal="centerContinuous" vertical="center"/>
    </xf>
    <xf numFmtId="0" fontId="9" fillId="0" borderId="0" xfId="0" applyFont="1"/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 wrapText="1"/>
    </xf>
    <xf numFmtId="3" fontId="10" fillId="3" borderId="5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left" vertical="center"/>
    </xf>
    <xf numFmtId="0" fontId="11" fillId="0" borderId="0" xfId="2" applyFont="1" applyAlignment="1">
      <alignment vertical="center"/>
    </xf>
    <xf numFmtId="0" fontId="11" fillId="0" borderId="0" xfId="2" applyFont="1"/>
    <xf numFmtId="0" fontId="14" fillId="0" borderId="16" xfId="33" applyFont="1" applyBorder="1" applyAlignment="1">
      <alignment horizontal="center" vertical="center"/>
    </xf>
    <xf numFmtId="0" fontId="14" fillId="0" borderId="1" xfId="33" applyFont="1" applyBorder="1" applyAlignment="1">
      <alignment horizontal="center" vertical="center"/>
    </xf>
    <xf numFmtId="0" fontId="14" fillId="0" borderId="13" xfId="33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5" fillId="0" borderId="0" xfId="2" applyFont="1"/>
    <xf numFmtId="0" fontId="12" fillId="0" borderId="0" xfId="2" applyFont="1" applyAlignment="1">
      <alignment horizontal="center" vertical="center"/>
    </xf>
    <xf numFmtId="0" fontId="12" fillId="0" borderId="0" xfId="2" applyFont="1"/>
    <xf numFmtId="14" fontId="11" fillId="0" borderId="0" xfId="2" applyNumberFormat="1" applyFont="1"/>
    <xf numFmtId="14" fontId="11" fillId="0" borderId="0" xfId="2" applyNumberFormat="1" applyFont="1" applyAlignment="1">
      <alignment vertical="center"/>
    </xf>
    <xf numFmtId="0" fontId="11" fillId="0" borderId="0" xfId="2" applyFont="1" applyAlignment="1">
      <alignment wrapText="1"/>
    </xf>
    <xf numFmtId="0" fontId="11" fillId="0" borderId="0" xfId="32" applyFont="1" applyAlignment="1">
      <alignment wrapText="1"/>
    </xf>
    <xf numFmtId="0" fontId="16" fillId="0" borderId="16" xfId="33" applyFont="1" applyBorder="1" applyAlignment="1">
      <alignment horizontal="center" vertical="center"/>
    </xf>
    <xf numFmtId="3" fontId="14" fillId="0" borderId="16" xfId="33" applyNumberFormat="1" applyFont="1" applyBorder="1" applyAlignment="1">
      <alignment horizontal="center" vertical="center"/>
    </xf>
    <xf numFmtId="3" fontId="16" fillId="0" borderId="16" xfId="33" applyNumberFormat="1" applyFont="1" applyBorder="1" applyAlignment="1">
      <alignment horizontal="center" vertical="center"/>
    </xf>
    <xf numFmtId="14" fontId="15" fillId="0" borderId="16" xfId="33" applyNumberFormat="1" applyFont="1" applyBorder="1" applyAlignment="1">
      <alignment horizontal="center" vertical="center"/>
    </xf>
    <xf numFmtId="14" fontId="15" fillId="0" borderId="17" xfId="33" applyNumberFormat="1" applyFont="1" applyBorder="1" applyAlignment="1">
      <alignment horizontal="center" vertical="center"/>
    </xf>
    <xf numFmtId="1" fontId="19" fillId="0" borderId="16" xfId="33" applyNumberFormat="1" applyFont="1" applyBorder="1" applyAlignment="1">
      <alignment horizontal="center" vertical="center"/>
    </xf>
    <xf numFmtId="14" fontId="18" fillId="0" borderId="16" xfId="33" applyNumberFormat="1" applyFont="1" applyBorder="1" applyAlignment="1">
      <alignment horizontal="center" vertical="center"/>
    </xf>
    <xf numFmtId="1" fontId="15" fillId="0" borderId="16" xfId="33" applyNumberFormat="1" applyFont="1" applyBorder="1" applyAlignment="1">
      <alignment horizontal="center" vertical="center"/>
    </xf>
    <xf numFmtId="1" fontId="17" fillId="0" borderId="16" xfId="33" applyNumberFormat="1" applyFont="1" applyBorder="1" applyAlignment="1">
      <alignment horizontal="center" vertical="center"/>
    </xf>
    <xf numFmtId="14" fontId="15" fillId="0" borderId="10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/>
    </xf>
    <xf numFmtId="3" fontId="14" fillId="0" borderId="1" xfId="33" applyNumberFormat="1" applyFont="1" applyBorder="1" applyAlignment="1">
      <alignment horizontal="center" vertical="center"/>
    </xf>
    <xf numFmtId="3" fontId="16" fillId="0" borderId="1" xfId="33" applyNumberFormat="1" applyFont="1" applyBorder="1" applyAlignment="1">
      <alignment horizontal="center" vertical="center"/>
    </xf>
    <xf numFmtId="14" fontId="15" fillId="0" borderId="1" xfId="33" applyNumberFormat="1" applyFont="1" applyBorder="1" applyAlignment="1">
      <alignment horizontal="center" vertical="center"/>
    </xf>
    <xf numFmtId="14" fontId="15" fillId="0" borderId="3" xfId="33" applyNumberFormat="1" applyFont="1" applyBorder="1" applyAlignment="1">
      <alignment horizontal="center" vertical="center"/>
    </xf>
    <xf numFmtId="1" fontId="19" fillId="0" borderId="1" xfId="33" applyNumberFormat="1" applyFont="1" applyBorder="1" applyAlignment="1">
      <alignment horizontal="center" vertical="center"/>
    </xf>
    <xf numFmtId="14" fontId="18" fillId="0" borderId="1" xfId="33" applyNumberFormat="1" applyFont="1" applyBorder="1" applyAlignment="1">
      <alignment horizontal="center" vertical="center"/>
    </xf>
    <xf numFmtId="1" fontId="15" fillId="0" borderId="1" xfId="33" applyNumberFormat="1" applyFont="1" applyBorder="1" applyAlignment="1">
      <alignment horizontal="center" vertical="center"/>
    </xf>
    <xf numFmtId="1" fontId="17" fillId="0" borderId="1" xfId="33" applyNumberFormat="1" applyFont="1" applyBorder="1" applyAlignment="1">
      <alignment horizontal="center" vertical="center"/>
    </xf>
    <xf numFmtId="1" fontId="15" fillId="0" borderId="2" xfId="33" applyNumberFormat="1" applyFont="1" applyBorder="1" applyAlignment="1">
      <alignment horizontal="center" vertical="center"/>
    </xf>
    <xf numFmtId="14" fontId="15" fillId="0" borderId="11" xfId="33" applyNumberFormat="1" applyFont="1" applyBorder="1" applyAlignment="1">
      <alignment horizontal="center" vertical="center"/>
    </xf>
    <xf numFmtId="0" fontId="16" fillId="0" borderId="13" xfId="33" applyFont="1" applyBorder="1" applyAlignment="1">
      <alignment horizontal="center" vertical="center"/>
    </xf>
    <xf numFmtId="3" fontId="14" fillId="0" borderId="13" xfId="33" applyNumberFormat="1" applyFont="1" applyBorder="1" applyAlignment="1">
      <alignment horizontal="center" vertical="center"/>
    </xf>
    <xf numFmtId="3" fontId="16" fillId="0" borderId="13" xfId="33" applyNumberFormat="1" applyFont="1" applyBorder="1" applyAlignment="1">
      <alignment horizontal="center" vertical="center"/>
    </xf>
    <xf numFmtId="14" fontId="15" fillId="0" borderId="13" xfId="33" applyNumberFormat="1" applyFont="1" applyBorder="1" applyAlignment="1">
      <alignment horizontal="center" vertical="center"/>
    </xf>
    <xf numFmtId="14" fontId="18" fillId="0" borderId="13" xfId="33" applyNumberFormat="1" applyFont="1" applyBorder="1" applyAlignment="1">
      <alignment horizontal="center" vertical="center"/>
    </xf>
    <xf numFmtId="1" fontId="15" fillId="0" borderId="13" xfId="33" applyNumberFormat="1" applyFont="1" applyBorder="1" applyAlignment="1">
      <alignment horizontal="center" vertical="center"/>
    </xf>
    <xf numFmtId="14" fontId="15" fillId="0" borderId="20" xfId="33" applyNumberFormat="1" applyFont="1" applyBorder="1" applyAlignment="1">
      <alignment horizontal="center" vertical="center"/>
    </xf>
    <xf numFmtId="1" fontId="19" fillId="0" borderId="14" xfId="33" applyNumberFormat="1" applyFont="1" applyBorder="1" applyAlignment="1">
      <alignment horizontal="center" vertical="center"/>
    </xf>
    <xf numFmtId="1" fontId="15" fillId="0" borderId="14" xfId="33" applyNumberFormat="1" applyFont="1" applyBorder="1" applyAlignment="1">
      <alignment horizontal="center" vertical="center"/>
    </xf>
    <xf numFmtId="1" fontId="17" fillId="0" borderId="14" xfId="33" applyNumberFormat="1" applyFont="1" applyBorder="1" applyAlignment="1">
      <alignment horizontal="center" vertical="center"/>
    </xf>
    <xf numFmtId="14" fontId="15" fillId="0" borderId="0" xfId="2" applyNumberFormat="1" applyFont="1"/>
    <xf numFmtId="14" fontId="16" fillId="0" borderId="13" xfId="33" applyNumberFormat="1" applyFont="1" applyBorder="1" applyAlignment="1">
      <alignment horizontal="center" vertical="center" wrapText="1"/>
    </xf>
    <xf numFmtId="0" fontId="16" fillId="0" borderId="13" xfId="33" applyFont="1" applyBorder="1" applyAlignment="1">
      <alignment horizontal="center" vertical="center" wrapText="1"/>
    </xf>
    <xf numFmtId="0" fontId="15" fillId="0" borderId="15" xfId="32" applyFont="1" applyBorder="1" applyAlignment="1">
      <alignment horizontal="center" vertical="center"/>
    </xf>
    <xf numFmtId="0" fontId="15" fillId="0" borderId="18" xfId="32" applyFont="1" applyBorder="1" applyAlignment="1">
      <alignment horizontal="center" vertical="center"/>
    </xf>
    <xf numFmtId="0" fontId="15" fillId="0" borderId="19" xfId="32" applyFont="1" applyBorder="1" applyAlignment="1">
      <alignment horizontal="center" vertical="center"/>
    </xf>
    <xf numFmtId="0" fontId="21" fillId="0" borderId="16" xfId="33" applyFont="1" applyBorder="1" applyAlignment="1">
      <alignment horizontal="center" vertical="center" wrapText="1"/>
    </xf>
    <xf numFmtId="0" fontId="21" fillId="0" borderId="13" xfId="33" applyFont="1" applyBorder="1" applyAlignment="1">
      <alignment horizontal="center" vertical="center" wrapText="1"/>
    </xf>
    <xf numFmtId="0" fontId="20" fillId="0" borderId="0" xfId="2" applyFont="1" applyAlignment="1">
      <alignment horizontal="centerContinuous" vertical="center" wrapText="1"/>
    </xf>
    <xf numFmtId="0" fontId="20" fillId="0" borderId="0" xfId="2" applyFont="1" applyAlignment="1">
      <alignment horizontal="centerContinuous" vertical="center"/>
    </xf>
    <xf numFmtId="0" fontId="22" fillId="0" borderId="0" xfId="2" applyFont="1" applyAlignment="1">
      <alignment horizontal="centerContinuous" vertical="center"/>
    </xf>
    <xf numFmtId="0" fontId="20" fillId="0" borderId="0" xfId="2" applyFont="1" applyAlignment="1">
      <alignment horizontal="centerContinuous"/>
    </xf>
    <xf numFmtId="0" fontId="14" fillId="0" borderId="16" xfId="33" applyFont="1" applyBorder="1" applyAlignment="1">
      <alignment horizontal="center" vertical="center" wrapText="1"/>
    </xf>
    <xf numFmtId="0" fontId="14" fillId="0" borderId="1" xfId="33" applyFont="1" applyBorder="1" applyAlignment="1">
      <alignment horizontal="center" vertical="center" wrapText="1"/>
    </xf>
    <xf numFmtId="0" fontId="14" fillId="0" borderId="13" xfId="33" applyFont="1" applyBorder="1" applyAlignment="1">
      <alignment horizontal="center" vertical="center" wrapText="1"/>
    </xf>
    <xf numFmtId="0" fontId="16" fillId="0" borderId="17" xfId="33" applyFont="1" applyBorder="1" applyAlignment="1">
      <alignment horizontal="center" vertical="center" textRotation="90" wrapText="1"/>
    </xf>
    <xf numFmtId="0" fontId="16" fillId="0" borderId="14" xfId="33" applyFont="1" applyBorder="1" applyAlignment="1">
      <alignment horizontal="center" vertical="center" textRotation="90" wrapText="1"/>
    </xf>
    <xf numFmtId="0" fontId="16" fillId="0" borderId="10" xfId="33" applyFont="1" applyBorder="1" applyAlignment="1">
      <alignment horizontal="center" vertical="center" wrapText="1"/>
    </xf>
    <xf numFmtId="0" fontId="16" fillId="0" borderId="20" xfId="33" applyFont="1" applyBorder="1" applyAlignment="1">
      <alignment horizontal="center" vertical="center" wrapText="1"/>
    </xf>
    <xf numFmtId="0" fontId="16" fillId="0" borderId="17" xfId="33" applyFont="1" applyBorder="1" applyAlignment="1">
      <alignment horizontal="center" vertical="center" wrapText="1"/>
    </xf>
    <xf numFmtId="0" fontId="16" fillId="0" borderId="14" xfId="33" applyFont="1" applyBorder="1" applyAlignment="1">
      <alignment horizontal="center" vertical="center" wrapText="1"/>
    </xf>
    <xf numFmtId="0" fontId="16" fillId="0" borderId="16" xfId="33" applyFont="1" applyBorder="1" applyAlignment="1">
      <alignment horizontal="center" vertical="center" wrapText="1"/>
    </xf>
    <xf numFmtId="0" fontId="21" fillId="0" borderId="16" xfId="33" applyFont="1" applyBorder="1" applyAlignment="1">
      <alignment horizontal="center" vertical="center" wrapText="1"/>
    </xf>
    <xf numFmtId="0" fontId="21" fillId="0" borderId="13" xfId="33" applyFont="1" applyBorder="1" applyAlignment="1">
      <alignment horizontal="center" vertical="center" wrapText="1"/>
    </xf>
    <xf numFmtId="0" fontId="12" fillId="0" borderId="0" xfId="2" applyFont="1" applyAlignment="1">
      <alignment horizontal="center"/>
    </xf>
    <xf numFmtId="0" fontId="16" fillId="0" borderId="21" xfId="32" applyFont="1" applyBorder="1" applyAlignment="1">
      <alignment horizontal="center" vertical="center" wrapText="1"/>
    </xf>
    <xf numFmtId="0" fontId="16" fillId="0" borderId="12" xfId="32" applyFont="1" applyBorder="1" applyAlignment="1">
      <alignment horizontal="center" vertical="center" wrapText="1"/>
    </xf>
    <xf numFmtId="0" fontId="14" fillId="0" borderId="17" xfId="33" applyFont="1" applyBorder="1" applyAlignment="1">
      <alignment horizontal="center" vertical="center" wrapText="1"/>
    </xf>
    <xf numFmtId="0" fontId="14" fillId="0" borderId="14" xfId="33" applyFont="1" applyBorder="1" applyAlignment="1">
      <alignment horizontal="center" vertical="center" wrapText="1"/>
    </xf>
    <xf numFmtId="0" fontId="16" fillId="0" borderId="13" xfId="33" applyFont="1" applyBorder="1" applyAlignment="1">
      <alignment horizontal="center" vertical="center" wrapText="1"/>
    </xf>
    <xf numFmtId="3" fontId="16" fillId="0" borderId="16" xfId="33" applyNumberFormat="1" applyFont="1" applyBorder="1" applyAlignment="1">
      <alignment horizontal="center" vertical="center" wrapText="1"/>
    </xf>
    <xf numFmtId="3" fontId="16" fillId="0" borderId="13" xfId="33" applyNumberFormat="1" applyFont="1" applyBorder="1" applyAlignment="1">
      <alignment horizontal="center" vertical="center" wrapText="1"/>
    </xf>
  </cellXfs>
  <cellStyles count="34">
    <cellStyle name="Обычный" xfId="0" builtinId="0"/>
    <cellStyle name="Обычный 10" xfId="5" xr:uid="{080ADB9C-DCCC-48E8-B87B-7006FFDBBC0F}"/>
    <cellStyle name="Обычный 2" xfId="1" xr:uid="{DA51AF07-B28A-4F08-B8FD-70D7B5F4E60D}"/>
    <cellStyle name="Обычный 2 10" xfId="28" xr:uid="{DE85A53A-7246-4BA8-937B-9B49E6553769}"/>
    <cellStyle name="Обычный 2 2" xfId="7" xr:uid="{DBA0C53A-A3D8-465C-B847-5334C6F1C35F}"/>
    <cellStyle name="Обычный 2 2 2" xfId="8" xr:uid="{EF83FC09-B1C9-47E4-8700-E2EE448F8C4E}"/>
    <cellStyle name="Обычный 2 2_№ 2.1.Монтаж" xfId="9" xr:uid="{BC6AA6B3-F6C6-4C83-B39D-F072DF4CC8A8}"/>
    <cellStyle name="Обычный 2 3" xfId="6" xr:uid="{6D239836-C148-416E-A602-157276C3A2A3}"/>
    <cellStyle name="Обычный 2 3 2" xfId="10" xr:uid="{835A84AE-BA39-4802-9D8A-559E6FB537FC}"/>
    <cellStyle name="Обычный 2 38" xfId="11" xr:uid="{9AD889FF-B36D-478C-8CB4-CC8983B24CF7}"/>
    <cellStyle name="Обычный 2 4" xfId="27" xr:uid="{1E9198F6-C3C1-4E1B-AB38-7C89BEA82963}"/>
    <cellStyle name="Обычный 2 5" xfId="29" xr:uid="{20EE1D8B-B8EC-42B3-B494-1C8C4DD3225A}"/>
    <cellStyle name="Обычный 2 6" xfId="4" xr:uid="{A0815C07-A568-428A-9E14-46FD64905049}"/>
    <cellStyle name="Обычный 2 7" xfId="30" xr:uid="{0D2B9DC0-AF80-418F-A53A-54554A97227D}"/>
    <cellStyle name="Обычный 2 8" xfId="15" xr:uid="{F0C4A681-BD59-4352-8670-9B644A081DED}"/>
    <cellStyle name="Обычный 2 9" xfId="31" xr:uid="{958391AD-C438-44C3-B0A9-1AA1704C6915}"/>
    <cellStyle name="Обычный 3" xfId="2" xr:uid="{CA7D31B1-9CB9-4B63-ABE6-A7FB51752F43}"/>
    <cellStyle name="Обычный 3 2" xfId="13" xr:uid="{F6E90BDC-4C42-4F70-BE09-83866566BDCE}"/>
    <cellStyle name="Обычный 3 3" xfId="12" xr:uid="{1F8B7030-FD59-481E-B8A5-70C3FD8C6223}"/>
    <cellStyle name="Обычный 3_№ 2.1.Монтаж" xfId="14" xr:uid="{2860F7D4-8F36-48C9-B416-C79EC03E2FE5}"/>
    <cellStyle name="Обычный 4" xfId="3" xr:uid="{93CD165B-70A3-477B-AA9A-D739983B16B7}"/>
    <cellStyle name="Обычный 5" xfId="16" xr:uid="{B2F6801E-CCAF-4184-B9AD-23314D2215A5}"/>
    <cellStyle name="Обычный 6" xfId="17" xr:uid="{0734026A-3594-488F-955C-3FCD40EFC08C}"/>
    <cellStyle name="Обычный 7" xfId="18" xr:uid="{1D017C78-AD25-4AE4-ADE9-211310CDD535}"/>
    <cellStyle name="Обычный 8" xfId="19" xr:uid="{78C775E9-C1E7-48DB-8754-D54F3CD35FCF}"/>
    <cellStyle name="Обычный 9" xfId="20" xr:uid="{0714E165-0EDC-4EBA-87E5-41629433BE8D}"/>
    <cellStyle name="Обычный_PLAN-99-" xfId="33" xr:uid="{0555C9BC-8F31-40C7-8956-11B9C5DB39CE}"/>
    <cellStyle name="Обычный_ГП-2000" xfId="32" xr:uid="{D86D53F7-5E58-42F9-BB21-E25BBDA0DA7E}"/>
    <cellStyle name="Процентный 2" xfId="21" xr:uid="{6B10F1E5-C0C3-4569-BCB2-61D9A9E5F27D}"/>
    <cellStyle name="Процентный 3" xfId="22" xr:uid="{817E826B-B788-4FC3-A3D7-C7947F6A7E0D}"/>
    <cellStyle name="Финансовый 2" xfId="24" xr:uid="{3BE282A0-624A-4F6F-BF44-263CD06FC425}"/>
    <cellStyle name="Финансовый 2 2" xfId="25" xr:uid="{467C14BE-FF40-4C31-906E-9BCD1F781017}"/>
    <cellStyle name="Финансовый 3" xfId="23" xr:uid="{8713A628-A1B4-401E-8D2D-9977D2EC1F23}"/>
    <cellStyle name="Финансовый 3 2" xfId="26" xr:uid="{FA4877FB-2923-4E76-976E-DA8B3D3D4CE3}"/>
  </cellStyles>
  <dxfs count="0"/>
  <tableStyles count="0" defaultTableStyle="TableStyleMedium2" defaultPivotStyle="PivotStyleLight16"/>
  <colors>
    <mruColors>
      <color rgb="FFD9D9D9"/>
      <color rgb="FFFFFFCC"/>
      <color rgb="FFFF9999"/>
      <color rgb="FFFF9966"/>
      <color rgb="FFFFCCFF"/>
      <color rgb="FFCCE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C8BA4-1EC5-45DB-947C-21B14D82A025}">
  <sheetPr>
    <pageSetUpPr fitToPage="1"/>
  </sheetPr>
  <dimension ref="A1:BZ10"/>
  <sheetViews>
    <sheetView tabSelected="1" zoomScale="60" zoomScaleNormal="60" zoomScaleSheetLayoutView="50" workbookViewId="0">
      <selection activeCell="L23" sqref="L23"/>
    </sheetView>
  </sheetViews>
  <sheetFormatPr defaultColWidth="8" defaultRowHeight="18.75" outlineLevelCol="1" x14ac:dyDescent="0.3"/>
  <cols>
    <col min="1" max="1" width="6.125" style="24" customWidth="1"/>
    <col min="2" max="2" width="36.5" style="26" customWidth="1"/>
    <col min="3" max="3" width="16" style="26" customWidth="1"/>
    <col min="4" max="4" width="15.875" style="20" customWidth="1"/>
    <col min="5" max="5" width="14" style="27" customWidth="1"/>
    <col min="6" max="6" width="11.625" style="20" customWidth="1"/>
    <col min="7" max="7" width="13.625" style="28" customWidth="1"/>
    <col min="8" max="8" width="5.875" style="28" customWidth="1"/>
    <col min="9" max="10" width="13.625" style="28" customWidth="1"/>
    <col min="11" max="11" width="5.875" style="20" customWidth="1"/>
    <col min="12" max="12" width="13.625" style="28" customWidth="1"/>
    <col min="13" max="13" width="5.875" style="20" hidden="1" customWidth="1" outlineLevel="1"/>
    <col min="14" max="14" width="13.625" style="63" customWidth="1" collapsed="1"/>
    <col min="15" max="15" width="5.875" style="25" customWidth="1"/>
    <col min="16" max="16" width="13.625" style="63" customWidth="1"/>
    <col min="17" max="17" width="5.875" style="20" hidden="1" customWidth="1" outlineLevel="1"/>
    <col min="18" max="18" width="13.625" style="28" customWidth="1" collapsed="1"/>
    <col min="19" max="19" width="5.875" style="20" customWidth="1"/>
    <col min="20" max="20" width="13.625" style="28" customWidth="1"/>
    <col min="21" max="21" width="10.75" style="28" customWidth="1"/>
    <col min="22" max="22" width="15" style="28" customWidth="1"/>
    <col min="23" max="79" width="8.75" style="20" customWidth="1"/>
    <col min="80" max="16384" width="8" style="20"/>
  </cols>
  <sheetData>
    <row r="1" spans="1:78" ht="30.75" x14ac:dyDescent="0.25">
      <c r="A1" s="71" t="s">
        <v>35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</row>
    <row r="2" spans="1:78" ht="30.75" x14ac:dyDescent="0.25">
      <c r="A2" s="71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1:78" ht="30.75" x14ac:dyDescent="0.45">
      <c r="A3" s="73" t="s">
        <v>17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</row>
    <row r="4" spans="1:78" ht="30.75" x14ac:dyDescent="0.4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</row>
    <row r="5" spans="1:78" ht="16.5" thickBot="1" x14ac:dyDescent="0.3">
      <c r="J5" s="29"/>
      <c r="K5" s="19"/>
      <c r="L5" s="87"/>
      <c r="M5" s="87"/>
      <c r="N5" s="87"/>
      <c r="O5" s="87"/>
      <c r="P5" s="87"/>
      <c r="Q5" s="87"/>
      <c r="R5" s="87"/>
    </row>
    <row r="6" spans="1:78" s="31" customFormat="1" ht="39.75" customHeight="1" x14ac:dyDescent="0.25">
      <c r="A6" s="88" t="s">
        <v>18</v>
      </c>
      <c r="B6" s="82" t="s">
        <v>12</v>
      </c>
      <c r="C6" s="90" t="s">
        <v>19</v>
      </c>
      <c r="D6" s="84" t="s">
        <v>29</v>
      </c>
      <c r="E6" s="93" t="s">
        <v>30</v>
      </c>
      <c r="F6" s="82" t="s">
        <v>31</v>
      </c>
      <c r="G6" s="84" t="s">
        <v>20</v>
      </c>
      <c r="H6" s="84"/>
      <c r="I6" s="84"/>
      <c r="J6" s="84" t="s">
        <v>21</v>
      </c>
      <c r="K6" s="84"/>
      <c r="L6" s="84"/>
      <c r="M6" s="69" t="s">
        <v>22</v>
      </c>
      <c r="N6" s="84" t="s">
        <v>23</v>
      </c>
      <c r="O6" s="84"/>
      <c r="P6" s="84"/>
      <c r="Q6" s="85" t="s">
        <v>22</v>
      </c>
      <c r="R6" s="84" t="s">
        <v>24</v>
      </c>
      <c r="S6" s="84"/>
      <c r="T6" s="84"/>
      <c r="U6" s="78" t="s">
        <v>25</v>
      </c>
      <c r="V6" s="80" t="s">
        <v>26</v>
      </c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</row>
    <row r="7" spans="1:78" s="31" customFormat="1" ht="75" customHeight="1" thickBot="1" x14ac:dyDescent="0.3">
      <c r="A7" s="89"/>
      <c r="B7" s="83"/>
      <c r="C7" s="91"/>
      <c r="D7" s="92"/>
      <c r="E7" s="94"/>
      <c r="F7" s="83"/>
      <c r="G7" s="64" t="s">
        <v>27</v>
      </c>
      <c r="H7" s="65" t="s">
        <v>22</v>
      </c>
      <c r="I7" s="64" t="s">
        <v>28</v>
      </c>
      <c r="J7" s="64" t="s">
        <v>27</v>
      </c>
      <c r="K7" s="65" t="s">
        <v>22</v>
      </c>
      <c r="L7" s="64" t="s">
        <v>28</v>
      </c>
      <c r="M7" s="70"/>
      <c r="N7" s="64" t="s">
        <v>27</v>
      </c>
      <c r="O7" s="65" t="s">
        <v>22</v>
      </c>
      <c r="P7" s="64" t="s">
        <v>28</v>
      </c>
      <c r="Q7" s="86"/>
      <c r="R7" s="64" t="s">
        <v>27</v>
      </c>
      <c r="S7" s="65" t="s">
        <v>22</v>
      </c>
      <c r="T7" s="64" t="s">
        <v>28</v>
      </c>
      <c r="U7" s="79"/>
      <c r="V7" s="81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</row>
    <row r="8" spans="1:78" s="24" customFormat="1" ht="40.5" x14ac:dyDescent="0.2">
      <c r="A8" s="66">
        <v>1</v>
      </c>
      <c r="B8" s="75" t="s">
        <v>34</v>
      </c>
      <c r="C8" s="21">
        <v>140</v>
      </c>
      <c r="D8" s="32" t="s">
        <v>13</v>
      </c>
      <c r="E8" s="33">
        <v>2200</v>
      </c>
      <c r="F8" s="34"/>
      <c r="G8" s="35">
        <v>46034</v>
      </c>
      <c r="H8" s="39">
        <v>12</v>
      </c>
      <c r="I8" s="35">
        <f>G8+H8</f>
        <v>46046</v>
      </c>
      <c r="J8" s="36">
        <f t="shared" ref="J8:J10" si="0">I8</f>
        <v>46046</v>
      </c>
      <c r="K8" s="39">
        <v>11</v>
      </c>
      <c r="L8" s="35">
        <f>J8+K8</f>
        <v>46057</v>
      </c>
      <c r="M8" s="37">
        <v>1</v>
      </c>
      <c r="N8" s="38">
        <f t="shared" ref="N8:N10" si="1">L8+M8</f>
        <v>46058</v>
      </c>
      <c r="O8" s="39">
        <v>55</v>
      </c>
      <c r="P8" s="38">
        <f>N8+O8</f>
        <v>46113</v>
      </c>
      <c r="Q8" s="40">
        <v>0</v>
      </c>
      <c r="R8" s="35">
        <f t="shared" ref="R8:R10" si="2">P8+Q8</f>
        <v>46113</v>
      </c>
      <c r="S8" s="39">
        <v>5</v>
      </c>
      <c r="T8" s="35">
        <f t="shared" ref="T8:T10" si="3">R8+S8</f>
        <v>46118</v>
      </c>
      <c r="U8" s="39" t="s">
        <v>32</v>
      </c>
      <c r="V8" s="41"/>
    </row>
    <row r="9" spans="1:78" s="24" customFormat="1" ht="40.5" x14ac:dyDescent="0.2">
      <c r="A9" s="67">
        <f t="shared" ref="A9:A10" si="4">A8+1</f>
        <v>2</v>
      </c>
      <c r="B9" s="76" t="s">
        <v>34</v>
      </c>
      <c r="C9" s="22">
        <v>141</v>
      </c>
      <c r="D9" s="42" t="s">
        <v>13</v>
      </c>
      <c r="E9" s="43">
        <v>2200</v>
      </c>
      <c r="F9" s="44"/>
      <c r="G9" s="45">
        <f>T8</f>
        <v>46118</v>
      </c>
      <c r="H9" s="49">
        <v>2</v>
      </c>
      <c r="I9" s="45">
        <f t="shared" ref="I9:I10" si="5">G9+H9</f>
        <v>46120</v>
      </c>
      <c r="J9" s="46">
        <f t="shared" si="0"/>
        <v>46120</v>
      </c>
      <c r="K9" s="49">
        <v>2</v>
      </c>
      <c r="L9" s="45">
        <f t="shared" ref="L9:L10" si="6">J9+K9</f>
        <v>46122</v>
      </c>
      <c r="M9" s="47">
        <v>1</v>
      </c>
      <c r="N9" s="48">
        <f t="shared" si="1"/>
        <v>46123</v>
      </c>
      <c r="O9" s="49">
        <v>55</v>
      </c>
      <c r="P9" s="48">
        <f t="shared" ref="P9:P10" si="7">N9+O9</f>
        <v>46178</v>
      </c>
      <c r="Q9" s="50">
        <v>0</v>
      </c>
      <c r="R9" s="45">
        <f t="shared" si="2"/>
        <v>46178</v>
      </c>
      <c r="S9" s="49">
        <v>5</v>
      </c>
      <c r="T9" s="45">
        <f t="shared" si="3"/>
        <v>46183</v>
      </c>
      <c r="U9" s="51" t="s">
        <v>32</v>
      </c>
      <c r="V9" s="52"/>
    </row>
    <row r="10" spans="1:78" s="24" customFormat="1" ht="41.25" thickBot="1" x14ac:dyDescent="0.25">
      <c r="A10" s="68">
        <f t="shared" si="4"/>
        <v>3</v>
      </c>
      <c r="B10" s="77" t="s">
        <v>34</v>
      </c>
      <c r="C10" s="23">
        <v>142</v>
      </c>
      <c r="D10" s="53" t="s">
        <v>13</v>
      </c>
      <c r="E10" s="54">
        <v>2200</v>
      </c>
      <c r="F10" s="55"/>
      <c r="G10" s="56">
        <f>T9</f>
        <v>46183</v>
      </c>
      <c r="H10" s="61">
        <v>2</v>
      </c>
      <c r="I10" s="56">
        <f t="shared" si="5"/>
        <v>46185</v>
      </c>
      <c r="J10" s="56">
        <f t="shared" si="0"/>
        <v>46185</v>
      </c>
      <c r="K10" s="61">
        <v>2</v>
      </c>
      <c r="L10" s="56">
        <f t="shared" si="6"/>
        <v>46187</v>
      </c>
      <c r="M10" s="60">
        <v>1</v>
      </c>
      <c r="N10" s="57">
        <f t="shared" si="1"/>
        <v>46188</v>
      </c>
      <c r="O10" s="61">
        <v>55</v>
      </c>
      <c r="P10" s="57">
        <f t="shared" si="7"/>
        <v>46243</v>
      </c>
      <c r="Q10" s="62">
        <v>0</v>
      </c>
      <c r="R10" s="56">
        <f t="shared" si="2"/>
        <v>46243</v>
      </c>
      <c r="S10" s="61">
        <v>5</v>
      </c>
      <c r="T10" s="56">
        <f t="shared" si="3"/>
        <v>46248</v>
      </c>
      <c r="U10" s="58"/>
      <c r="V10" s="59"/>
    </row>
  </sheetData>
  <mergeCells count="14">
    <mergeCell ref="L5:R5"/>
    <mergeCell ref="A6:A7"/>
    <mergeCell ref="B6:B7"/>
    <mergeCell ref="C6:C7"/>
    <mergeCell ref="D6:D7"/>
    <mergeCell ref="E6:E7"/>
    <mergeCell ref="U6:U7"/>
    <mergeCell ref="V6:V7"/>
    <mergeCell ref="F6:F7"/>
    <mergeCell ref="G6:I6"/>
    <mergeCell ref="J6:L6"/>
    <mergeCell ref="N6:P6"/>
    <mergeCell ref="Q6:Q7"/>
    <mergeCell ref="R6:T6"/>
  </mergeCells>
  <dataValidations count="2">
    <dataValidation type="date" operator="greaterThan" allowBlank="1" showInputMessage="1" showErrorMessage="1" sqref="N8:N10" xr:uid="{C5A925FB-38CF-4A30-AC21-24EA3DAC7681}">
      <formula1>1</formula1>
    </dataValidation>
    <dataValidation type="date" operator="greaterThan" allowBlank="1" showInputMessage="1" showErrorMessage="1" sqref="G8:G10 T8:T10 I8:J10 R8:R10 P8:P10 L8:L10" xr:uid="{E63423AB-E7F8-4F99-90FE-AB18B5EDEFA8}">
      <formula1>36526</formula1>
    </dataValidation>
  </dataValidations>
  <printOptions horizontalCentered="1"/>
  <pageMargins left="0.19685039370078741" right="0.19685039370078741" top="0.59055118110236227" bottom="0.39370078740157483" header="0.39370078740157483" footer="0.3937007874015748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2DA17-5EF8-4322-860A-283E04D0B9E5}">
  <dimension ref="A1:H10"/>
  <sheetViews>
    <sheetView zoomScale="90" zoomScaleNormal="90" workbookViewId="0">
      <selection activeCell="A22" sqref="A22"/>
    </sheetView>
  </sheetViews>
  <sheetFormatPr defaultColWidth="9" defaultRowHeight="15" x14ac:dyDescent="0.2"/>
  <cols>
    <col min="1" max="1" width="27.5" style="4" customWidth="1"/>
    <col min="2" max="2" width="9.75" style="4" customWidth="1"/>
    <col min="3" max="4" width="12" style="4" customWidth="1"/>
    <col min="5" max="5" width="11.25" style="6" customWidth="1"/>
    <col min="6" max="6" width="9.75" style="4" customWidth="1"/>
    <col min="7" max="7" width="14.375" style="4" customWidth="1"/>
    <col min="8" max="8" width="19.25" style="4" customWidth="1"/>
    <col min="9" max="16384" width="9" style="4"/>
  </cols>
  <sheetData>
    <row r="1" spans="1:8" ht="15.75" x14ac:dyDescent="0.25">
      <c r="A1" s="1" t="s">
        <v>14</v>
      </c>
      <c r="B1" s="2"/>
      <c r="C1" s="2"/>
      <c r="D1" s="2"/>
      <c r="E1" s="3"/>
      <c r="F1" s="2"/>
      <c r="G1" s="2"/>
      <c r="H1" s="2"/>
    </row>
    <row r="3" spans="1:8" ht="15.75" x14ac:dyDescent="0.2">
      <c r="A3" s="5"/>
    </row>
    <row r="4" spans="1:8" ht="49.5" customHeight="1" x14ac:dyDescent="0.2">
      <c r="A4" s="11" t="s">
        <v>0</v>
      </c>
      <c r="B4" s="11" t="s">
        <v>9</v>
      </c>
      <c r="C4" s="11" t="s">
        <v>15</v>
      </c>
      <c r="D4" s="11" t="s">
        <v>16</v>
      </c>
      <c r="E4" s="11" t="s">
        <v>7</v>
      </c>
      <c r="F4" s="11" t="s">
        <v>10</v>
      </c>
      <c r="G4" s="11" t="s">
        <v>8</v>
      </c>
      <c r="H4" s="11" t="s">
        <v>1</v>
      </c>
    </row>
    <row r="5" spans="1:8" ht="23.25" customHeight="1" x14ac:dyDescent="0.2">
      <c r="A5" s="12" t="s">
        <v>33</v>
      </c>
      <c r="B5" s="13"/>
      <c r="C5" s="13"/>
      <c r="D5" s="13"/>
      <c r="E5" s="13"/>
      <c r="F5" s="13"/>
      <c r="G5" s="13"/>
      <c r="H5" s="15"/>
    </row>
    <row r="6" spans="1:8" ht="15.75" x14ac:dyDescent="0.2">
      <c r="A6" s="18" t="s">
        <v>6</v>
      </c>
      <c r="B6" s="16"/>
      <c r="C6" s="16"/>
      <c r="D6" s="16"/>
      <c r="E6" s="14">
        <f>SUM(E7:E10)</f>
        <v>2200</v>
      </c>
      <c r="F6" s="16"/>
      <c r="G6" s="16"/>
      <c r="H6" s="17"/>
    </row>
    <row r="7" spans="1:8" x14ac:dyDescent="0.2">
      <c r="A7" s="7" t="s">
        <v>2</v>
      </c>
      <c r="B7" s="8">
        <v>490</v>
      </c>
      <c r="C7" s="8">
        <v>0</v>
      </c>
      <c r="D7" s="8">
        <v>40</v>
      </c>
      <c r="E7" s="8">
        <f>D7-C7</f>
        <v>40</v>
      </c>
      <c r="F7" s="8">
        <v>426</v>
      </c>
      <c r="G7" s="8">
        <f>D7</f>
        <v>40</v>
      </c>
      <c r="H7" s="8" t="s">
        <v>11</v>
      </c>
    </row>
    <row r="8" spans="1:8" x14ac:dyDescent="0.2">
      <c r="A8" s="9" t="s">
        <v>3</v>
      </c>
      <c r="B8" s="10">
        <v>393</v>
      </c>
      <c r="C8" s="10">
        <f>D7</f>
        <v>40</v>
      </c>
      <c r="D8" s="10">
        <v>200</v>
      </c>
      <c r="E8" s="10">
        <f>D8-C8</f>
        <v>160</v>
      </c>
      <c r="F8" s="10">
        <v>324</v>
      </c>
      <c r="G8" s="8">
        <f t="shared" ref="G8:G10" si="0">D8</f>
        <v>200</v>
      </c>
      <c r="H8" s="10" t="s">
        <v>11</v>
      </c>
    </row>
    <row r="9" spans="1:8" x14ac:dyDescent="0.2">
      <c r="A9" s="9" t="s">
        <v>4</v>
      </c>
      <c r="B9" s="10">
        <v>295</v>
      </c>
      <c r="C9" s="10">
        <f>D8</f>
        <v>200</v>
      </c>
      <c r="D9" s="10">
        <v>700</v>
      </c>
      <c r="E9" s="10">
        <f>D9-C9</f>
        <v>500</v>
      </c>
      <c r="F9" s="10">
        <v>245</v>
      </c>
      <c r="G9" s="8">
        <f t="shared" si="0"/>
        <v>700</v>
      </c>
      <c r="H9" s="10" t="s">
        <v>11</v>
      </c>
    </row>
    <row r="10" spans="1:8" x14ac:dyDescent="0.2">
      <c r="A10" s="9" t="s">
        <v>5</v>
      </c>
      <c r="B10" s="10">
        <v>220</v>
      </c>
      <c r="C10" s="10">
        <f>D9</f>
        <v>700</v>
      </c>
      <c r="D10" s="10">
        <v>2200</v>
      </c>
      <c r="E10" s="10">
        <f>D10-C10</f>
        <v>1500</v>
      </c>
      <c r="F10" s="10">
        <v>168</v>
      </c>
      <c r="G10" s="8">
        <f t="shared" si="0"/>
        <v>2200</v>
      </c>
      <c r="H10" s="10">
        <f>D9-150</f>
        <v>550</v>
      </c>
    </row>
  </sheetData>
  <printOptions horizontalCentered="1"/>
  <pageMargins left="0.62992125984251968" right="0.23622047244094491" top="0.35433070866141736" bottom="0.23622047244094491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Гпафик</vt:lpstr>
      <vt:lpstr>Конструкции скважин (типовые)</vt:lpstr>
      <vt:lpstr>Гпафик!Область_печати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Кайтуков Виталий Викторович</dc:creator>
  <cp:lastModifiedBy>Ламзина Анастасия Николаевна</cp:lastModifiedBy>
  <cp:lastPrinted>2023-12-12T07:01:11Z</cp:lastPrinted>
  <dcterms:created xsi:type="dcterms:W3CDTF">2021-11-18T05:56:05Z</dcterms:created>
  <dcterms:modified xsi:type="dcterms:W3CDTF">2025-12-25T08:17:26Z</dcterms:modified>
</cp:coreProperties>
</file>